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360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<sst xmlns="http://schemas.openxmlformats.org/spreadsheetml/2006/main" count="46" uniqueCount="41">
  <si>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</si>
  <si>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</si>
  <si>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</si>
  <si>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</si>
  <si>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</si>
  <si>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</si>
  <si>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</si>
  <si>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</si>
  <si>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</si>
  <si>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</si>
  <si>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</si>
  <si>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</si>
  <si>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</si>
  <si>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</si>
  <si>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</si>
  <si>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</si>
  <si>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</si>
  <si>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</si>
  <si>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</si>
  <si>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</si>
  <si>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</si>
  <si>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</si>
  <si>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</si>
  <si>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</si>
  <si>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</si>
  <si>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</si>
  <si>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</si>
  <si>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</si>
  <si>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</si>
  <si>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</si>
  <si>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</si>
  <si>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</si>
  <si>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</si>
  <si>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</si>
  <si>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</si>
  <si>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</si>
  <si>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</si>
  <si>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</si>
  <si>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</si>
  <si>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</si>
  <si>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1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</si>
</sst>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000_)"/>
    <numFmt numFmtId="199" formatCode="0.00_)"/>
    <numFmt numFmtId="200" formatCode="0.0000"/>
    <numFmt numFmtId="201" formatCode="0.000000000000000"/>
    <numFmt numFmtId="202" formatCode="0.00000"/>
    <numFmt numFmtId="203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9" fontId="3" fillId="0" borderId="2" xfId="0" applyNumberFormat="1" applyFont="1" applyFill="1" applyBorder="1" applyAlignment="1" applyProtection="1">
      <alignment horizontal="center"/>
      <protection/>
    </xf>
    <xf numFmtId="199" fontId="3" fillId="0" borderId="3" xfId="0" applyNumberFormat="1" applyFont="1" applyFill="1" applyBorder="1" applyAlignment="1" applyProtection="1">
      <alignment horizontal="center"/>
      <protection/>
    </xf>
    <xf numFmtId="199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9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9" fontId="3" fillId="0" borderId="7" xfId="0" applyNumberFormat="1" applyFont="1" applyFill="1" applyBorder="1" applyAlignment="1" applyProtection="1">
      <alignment horizontal="center"/>
      <protection/>
    </xf>
    <xf numFmtId="199" fontId="4" fillId="0" borderId="8" xfId="0" applyNumberFormat="1" applyFont="1" applyFill="1" applyBorder="1" applyAlignment="1" applyProtection="1">
      <alignment horizontal="left"/>
      <protection/>
    </xf>
    <xf numFmtId="198" fontId="4" fillId="0" borderId="0" xfId="0" applyNumberFormat="1" applyFont="1" applyFill="1" applyBorder="1" applyAlignment="1" applyProtection="1">
      <alignment horizontal="center"/>
      <protection/>
    </xf>
    <xf numFmtId="198" fontId="3" fillId="0" borderId="0" xfId="0" applyNumberFormat="1" applyFont="1" applyFill="1" applyBorder="1" applyAlignment="1" applyProtection="1">
      <alignment horizontal="center"/>
      <protection/>
    </xf>
    <xf numFmtId="199" fontId="3" fillId="0" borderId="9" xfId="0" applyNumberFormat="1" applyFont="1" applyFill="1" applyBorder="1" applyAlignment="1" applyProtection="1">
      <alignment horizontal="center"/>
      <protection/>
    </xf>
    <xf numFmtId="198" fontId="4" fillId="0" borderId="0" xfId="0" applyNumberFormat="1" applyFont="1" applyFill="1" applyAlignment="1" applyProtection="1">
      <alignment horizontal="center"/>
      <protection/>
    </xf>
    <xf numFmtId="199" fontId="3" fillId="2" borderId="9" xfId="0" applyNumberFormat="1" applyFont="1" applyFill="1" applyBorder="1" applyAlignment="1" applyProtection="1">
      <alignment horizontal="center"/>
      <protection/>
    </xf>
    <xf numFmtId="198" fontId="4" fillId="2" borderId="0" xfId="0" applyNumberFormat="1" applyFont="1" applyFill="1" applyBorder="1" applyAlignment="1" applyProtection="1">
      <alignment horizontal="center"/>
      <protection/>
    </xf>
    <xf numFmtId="198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8" fontId="4" fillId="0" borderId="6" xfId="0" applyNumberFormat="1" applyFont="1" applyFill="1" applyBorder="1" applyAlignment="1" applyProtection="1">
      <alignment/>
      <protection/>
    </xf>
    <xf numFmtId="200" fontId="4" fillId="0" borderId="6" xfId="0" applyNumberFormat="1" applyFont="1" applyFill="1" applyBorder="1" applyAlignment="1">
      <alignment horizontal="center"/>
    </xf>
    <xf numFmtId="198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0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8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8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200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8" fontId="9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3">
      <selection activeCell="K7" sqref="K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20.6781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27.2716</v>
      </c>
      <c r="H8" s="17">
        <f aca="true" t="shared" si="1" ref="H8:H16">+G8*0.07</f>
        <v>1.9090120000000002</v>
      </c>
      <c r="I8" s="18">
        <f>+G8+H8</f>
        <v>29.180612</v>
      </c>
      <c r="J8" s="17">
        <f>(L8-I8)/1.07</f>
        <v>0.9433532710280386</v>
      </c>
      <c r="K8" s="17">
        <f aca="true" t="shared" si="2" ref="K8:K14">(J8*0.07)</f>
        <v>0.0660347289719627</v>
      </c>
      <c r="L8" s="19">
        <v>30.19</v>
      </c>
      <c r="M8" s="56">
        <v>30.58</v>
      </c>
    </row>
    <row r="9" spans="1:13" ht="23.25">
      <c r="A9" s="16" t="s">
        <v>16</v>
      </c>
      <c r="B9" s="17">
        <v>20.2151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26.6086</v>
      </c>
      <c r="H9" s="17">
        <f t="shared" si="1"/>
        <v>1.862602</v>
      </c>
      <c r="I9" s="18">
        <f>+G9+H9</f>
        <v>28.471201999999998</v>
      </c>
      <c r="J9" s="17">
        <f>(L9-I9)/1.07</f>
        <v>0.8586897196261705</v>
      </c>
      <c r="K9" s="17">
        <f t="shared" si="2"/>
        <v>0.06010828037383194</v>
      </c>
      <c r="L9" s="19">
        <v>29.39</v>
      </c>
      <c r="M9" s="56">
        <v>29.87</v>
      </c>
    </row>
    <row r="10" spans="1:13" ht="23.25">
      <c r="A10" s="16" t="s">
        <v>24</v>
      </c>
      <c r="B10" s="20">
        <v>21.3743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25.598450000000003</v>
      </c>
      <c r="H10" s="17">
        <f>+G10*0.07</f>
        <v>1.7918915000000004</v>
      </c>
      <c r="I10" s="18">
        <f>+G10+H10</f>
        <v>27.390341500000005</v>
      </c>
      <c r="J10" s="17">
        <f>(L10-I10)/1.07</f>
        <v>1.214634112149529</v>
      </c>
      <c r="K10" s="17">
        <f t="shared" si="2"/>
        <v>0.08502438785046704</v>
      </c>
      <c r="L10" s="19">
        <v>28.69</v>
      </c>
      <c r="M10" s="56">
        <v>29.08</v>
      </c>
    </row>
    <row r="11" spans="1:13" ht="23.25">
      <c r="A11" s="16" t="s">
        <v>17</v>
      </c>
      <c r="B11" s="17">
        <v>21.1106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24.6111</v>
      </c>
      <c r="H11" s="17">
        <f t="shared" si="1"/>
        <v>1.7227770000000002</v>
      </c>
      <c r="I11" s="18">
        <f>G11+H11</f>
        <v>26.333877</v>
      </c>
      <c r="J11" s="17">
        <f>(L11-I11)/1.07</f>
        <v>2.8561897196261676</v>
      </c>
      <c r="K11" s="17">
        <f t="shared" si="2"/>
        <v>0.19993328037383176</v>
      </c>
      <c r="L11" s="21">
        <v>29.39</v>
      </c>
      <c r="M11" s="54"/>
    </row>
    <row r="12" spans="1:13" ht="23.25">
      <c r="A12" s="16" t="s">
        <v>25</v>
      </c>
      <c r="B12" s="17">
        <v>20.8906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24.416099999999997</v>
      </c>
      <c r="H12" s="17">
        <f t="shared" si="1"/>
        <v>1.7091269999999998</v>
      </c>
      <c r="I12" s="18">
        <f>+G12+H12</f>
        <v>26.125226999999995</v>
      </c>
      <c r="J12" s="17">
        <f>(L12-I12)/1.07</f>
        <v>1.3222177570093494</v>
      </c>
      <c r="K12" s="17">
        <f t="shared" si="2"/>
        <v>0.09255524299065447</v>
      </c>
      <c r="L12" s="19">
        <v>27.54</v>
      </c>
      <c r="M12" s="56">
        <v>27.2</v>
      </c>
    </row>
    <row r="13" spans="1:13" ht="23.25">
      <c r="A13" s="16" t="s">
        <v>30</v>
      </c>
      <c r="B13" s="22">
        <v>20.4365</v>
      </c>
      <c r="C13" s="17">
        <v>2.405</v>
      </c>
      <c r="D13" s="17">
        <v>0.2405</v>
      </c>
      <c r="E13" s="23">
        <f>G13-F13-D13-C13-B13</f>
        <v>-0.5528411214953302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20.5067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24.1422</v>
      </c>
      <c r="H14" s="17">
        <f t="shared" si="1"/>
        <v>1.6899540000000002</v>
      </c>
      <c r="I14" s="18">
        <f>+G14+H14</f>
        <v>25.832154</v>
      </c>
      <c r="J14" s="17">
        <f>(L14-I14)/1.07</f>
        <v>1.4185476635514038</v>
      </c>
      <c r="K14" s="17">
        <f t="shared" si="2"/>
        <v>0.09929833644859827</v>
      </c>
      <c r="L14" s="19">
        <v>27.35</v>
      </c>
      <c r="M14" s="54"/>
    </row>
    <row r="15" spans="1:13" ht="23.25">
      <c r="A15" s="16" t="s">
        <v>31</v>
      </c>
      <c r="B15" s="17">
        <v>14.3875</v>
      </c>
      <c r="C15" s="22">
        <v>0.7516</v>
      </c>
      <c r="D15" s="17">
        <v>0.0752</v>
      </c>
      <c r="E15" s="17">
        <f>0.06</f>
        <v>0.06</v>
      </c>
      <c r="F15" s="17">
        <v>0.04</v>
      </c>
      <c r="G15" s="17">
        <f>+B15+C15+D15+E15+F15</f>
        <v>15.3143</v>
      </c>
      <c r="H15" s="17">
        <f t="shared" si="1"/>
        <v>1.072001</v>
      </c>
      <c r="I15" s="18">
        <f>G15+H15</f>
        <v>16.386301</v>
      </c>
      <c r="J15" s="17">
        <f>(L15-I15)/1.07</f>
        <v>1.48943831775701</v>
      </c>
      <c r="K15" s="17">
        <f>+J15*0.07</f>
        <v>0.10426068224299072</v>
      </c>
      <c r="L15" s="21">
        <v>17.98</v>
      </c>
      <c r="M15" s="54"/>
    </row>
    <row r="16" spans="1:13" ht="23.25">
      <c r="A16" s="16" t="s">
        <v>32</v>
      </c>
      <c r="B16" s="17">
        <v>13.2662</v>
      </c>
      <c r="C16" s="22">
        <v>0.6941</v>
      </c>
      <c r="D16" s="17">
        <v>0.0694</v>
      </c>
      <c r="E16" s="17">
        <f>0.06</f>
        <v>0.06</v>
      </c>
      <c r="F16" s="17">
        <v>0.04</v>
      </c>
      <c r="G16" s="17">
        <f>+B16+C16+D16+E16+F16</f>
        <v>14.1297</v>
      </c>
      <c r="H16" s="17">
        <f t="shared" si="1"/>
        <v>0.989079</v>
      </c>
      <c r="I16" s="18">
        <f>G16+H16</f>
        <v>15.118779</v>
      </c>
      <c r="J16" s="17">
        <f>(L16-I16)/1.07</f>
        <v>1.870300000000001</v>
      </c>
      <c r="K16" s="17">
        <f>+J16*0.07</f>
        <v>0.1309210000000001</v>
      </c>
      <c r="L16" s="21">
        <v>17.12</v>
      </c>
      <c r="M16" s="54"/>
    </row>
    <row r="17" spans="1:13" ht="23.25">
      <c r="A17" s="16" t="s">
        <v>20</v>
      </c>
      <c r="B17" s="22">
        <v>12.0332</v>
      </c>
      <c r="C17" s="17">
        <v>2.17</v>
      </c>
      <c r="D17" s="17">
        <f t="shared" si="0"/>
        <v>0.217</v>
      </c>
      <c r="E17" s="17">
        <f>G17-B17-C17-D17</f>
        <v>-1.9633000000000016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12.0332</v>
      </c>
      <c r="C18" s="17">
        <v>2.17</v>
      </c>
      <c r="D18" s="17">
        <f t="shared" si="0"/>
        <v>0.217</v>
      </c>
      <c r="E18" s="17">
        <f>G18-B18-C18-D18</f>
        <v>-1.9633000000000016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12.0332</v>
      </c>
      <c r="C19" s="17">
        <v>2.17</v>
      </c>
      <c r="D19" s="17">
        <f t="shared" si="0"/>
        <v>0.217</v>
      </c>
      <c r="E19" s="17">
        <f>G19-B19-C19-D19</f>
        <v>-1.9633000000000016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37.9523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1.3446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2.4809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sittichod</cp:lastModifiedBy>
  <dcterms:created xsi:type="dcterms:W3CDTF">2006-04-21T06:13:33Z</dcterms:created>
  <dcterms:modified xsi:type="dcterms:W3CDTF">2006-08-01T02:28:30Z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