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25" activeTab="0"/>
  </bookViews>
  <sheets>
    <sheet name="T6.1-6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<sst xmlns="http://schemas.openxmlformats.org/spreadsheetml/2006/main" count="14" uniqueCount="10">
  <si>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รายได้รัฐบาลจากค่าภาคหลวงพลังงาน</t>
  </si>
  <si>
    <t>ค่าภาคหลวง (ล้านบาท)</t>
  </si>
  <si>
    <t>   - น้ำมันดิบ</t>
  </si>
  <si>
    <t>   - คอนเดนเสท</t>
  </si>
  <si>
    <t>   - ก๊าซธรรมชาติ</t>
  </si>
  <si>
    <t>สัดส่วน</t>
  </si>
  <si>
    <t>   - ลิกไนต์</t>
  </si>
  <si>
    <t>TABLE 6.1-6</t>
  </si>
  <si>
    <t>ค่าภาคหลวง (%)</t>
  </si>
  <si>
    <t>Jan- Feb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</si>
</sst>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(* #,##0.0_);_(* \(#,##0.0\);_(* &quot;-&quot;??_);_(@_)"/>
    <numFmt numFmtId="208" formatCode="_(* #,##0_);_(* \(#,##0\);_(* &quot;-&quot;??_);_(@_)"/>
    <numFmt numFmtId="209" formatCode="0.0"/>
    <numFmt numFmtId="210" formatCode="_-* #,##0_-;\-* #,##0_-;_-* &quot;-&quot;??_-;_-@_-"/>
    <numFmt numFmtId="211" formatCode="#,##0.00;[Red]\-#,##0.00"/>
  </numFmts>
  <fonts count="45">
    <font>
      <sz val="10"/>
      <name val="Arial"/>
      <family val="0"/>
    </font>
    <font>
      <b/>
      <sz val="1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17"/>
      </left>
      <right style="thin">
        <color indexed="57"/>
      </right>
      <top>
        <color indexed="63"/>
      </top>
      <bottom style="thin">
        <color indexed="1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0" applyNumberFormat="0" applyBorder="0" applyAlignment="0" applyProtection="0"/>
    <xf numFmtId="0" fontId="12" fillId="5" borderId="0" applyNumberFormat="0" applyBorder="0" applyAlignment="0" applyProtection="0"/>
    <xf numFmtId="0" fontId="31" fillId="45" borderId="1" applyNumberFormat="0" applyAlignment="0" applyProtection="0"/>
    <xf numFmtId="0" fontId="13" fillId="46" borderId="2" applyNumberFormat="0" applyAlignment="0" applyProtection="0"/>
    <xf numFmtId="0" fontId="32" fillId="47" borderId="3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6" fillId="7" borderId="0" applyNumberFormat="0" applyBorder="0" applyAlignment="0" applyProtection="0"/>
    <xf numFmtId="0" fontId="35" fillId="0" borderId="5" applyNumberFormat="0" applyFill="0" applyAlignment="0" applyProtection="0"/>
    <xf numFmtId="0" fontId="17" fillId="0" borderId="6" applyNumberFormat="0" applyFill="0" applyAlignment="0" applyProtection="0"/>
    <xf numFmtId="0" fontId="36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  <xf numFmtId="0" fontId="1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50" borderId="1" applyNumberFormat="0" applyAlignment="0" applyProtection="0"/>
    <xf numFmtId="0" fontId="20" fillId="13" borderId="2" applyNumberFormat="0" applyAlignment="0" applyProtection="0"/>
    <xf numFmtId="0" fontId="39" fillId="0" borderId="11" applyNumberFormat="0" applyFill="0" applyAlignment="0" applyProtection="0"/>
    <xf numFmtId="0" fontId="21" fillId="0" borderId="12" applyNumberFormat="0" applyFill="0" applyAlignment="0" applyProtection="0"/>
    <xf numFmtId="0" fontId="40" fillId="51" borderId="0" applyNumberFormat="0" applyBorder="0" applyAlignment="0" applyProtection="0"/>
    <xf numFmtId="0" fontId="22" fillId="5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53" borderId="13" applyNumberFormat="0" applyFont="0" applyAlignment="0" applyProtection="0"/>
    <xf numFmtId="0" fontId="9" fillId="54" borderId="14" applyNumberFormat="0" applyFont="0" applyAlignment="0" applyProtection="0"/>
    <xf numFmtId="0" fontId="9" fillId="54" borderId="14" applyNumberFormat="0" applyFont="0" applyAlignment="0" applyProtection="0"/>
    <xf numFmtId="0" fontId="9" fillId="54" borderId="14" applyNumberFormat="0" applyFont="0" applyAlignment="0" applyProtection="0"/>
    <xf numFmtId="0" fontId="41" fillId="45" borderId="15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25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9" xfId="0" applyFont="1" applyBorder="1" applyAlignment="1">
      <alignment horizontal="left" wrapText="1"/>
    </xf>
    <xf numFmtId="3" fontId="4" fillId="0" borderId="19" xfId="0" applyNumberFormat="1" applyFont="1" applyBorder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3" fontId="4" fillId="0" borderId="19" xfId="69" applyNumberFormat="1" applyFont="1" applyBorder="1" applyAlignment="1">
      <alignment horizontal="right"/>
    </xf>
    <xf numFmtId="3" fontId="4" fillId="0" borderId="19" xfId="0" applyNumberFormat="1" applyFont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19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20" xfId="0" applyFont="1" applyBorder="1" applyAlignment="1">
      <alignment horizontal="left" wrapText="1"/>
    </xf>
    <xf numFmtId="3" fontId="4" fillId="0" borderId="20" xfId="0" applyNumberFormat="1" applyFont="1" applyBorder="1" applyAlignment="1">
      <alignment horizontal="right" wrapText="1"/>
    </xf>
    <xf numFmtId="0" fontId="3" fillId="7" borderId="21" xfId="0" applyFont="1" applyFill="1" applyBorder="1" applyAlignment="1">
      <alignment horizontal="right" wrapText="1"/>
    </xf>
    <xf numFmtId="0" fontId="3" fillId="7" borderId="22" xfId="0" applyFont="1" applyFill="1" applyBorder="1" applyAlignment="1">
      <alignment horizontal="right" wrapText="1"/>
    </xf>
    <xf numFmtId="0" fontId="6" fillId="7" borderId="23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7" borderId="21" xfId="0" applyFont="1" applyFill="1" applyBorder="1" applyAlignment="1">
      <alignment wrapText="1"/>
    </xf>
    <xf numFmtId="0" fontId="3" fillId="7" borderId="21" xfId="0" applyFont="1" applyFill="1" applyBorder="1" applyAlignment="1">
      <alignment horizontal="right" vertical="center" wrapText="1"/>
    </xf>
    <xf numFmtId="0" fontId="7" fillId="7" borderId="21" xfId="0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8" fillId="7" borderId="23" xfId="0" applyFont="1" applyFill="1" applyBorder="1" applyAlignment="1">
      <alignment horizontal="right" wrapText="1"/>
    </xf>
    <xf numFmtId="0" fontId="8" fillId="7" borderId="24" xfId="0" applyFont="1" applyFill="1" applyBorder="1" applyAlignment="1">
      <alignment horizontal="right" wrapText="1"/>
    </xf>
    <xf numFmtId="0" fontId="4" fillId="0" borderId="20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3" fontId="4" fillId="0" borderId="19" xfId="69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211" fontId="27" fillId="0" borderId="0" xfId="91" applyNumberFormat="1" applyFont="1" applyBorder="1" applyAlignment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7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4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showGridLines="0" tabSelected="1" zoomScalePageLayoutView="0" workbookViewId="0" topLeftCell="A1">
      <pane xSplit="1" ySplit="3" topLeftCell="Y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F10" sqref="AF10"/>
    </sheetView>
  </sheetViews>
  <sheetFormatPr defaultColWidth="9.140625" defaultRowHeight="12.75"/>
  <cols>
    <col min="1" max="1" width="21.8515625" style="1" customWidth="1"/>
    <col min="2" max="19" width="9.140625" style="1" customWidth="1"/>
    <col min="20" max="22" width="9.421875" style="1" bestFit="1" customWidth="1"/>
    <col min="23" max="23" width="10.28125" style="1" customWidth="1"/>
    <col min="24" max="16384" width="9.140625" style="1" customWidth="1"/>
  </cols>
  <sheetData>
    <row r="1" spans="2:22" s="12" customFormat="1" ht="22.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 t="s">
        <v>7</v>
      </c>
      <c r="T1" s="34"/>
      <c r="U1" s="34"/>
      <c r="V1" s="34"/>
    </row>
    <row r="2" spans="2:22" ht="22.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 t="s">
        <v>0</v>
      </c>
      <c r="S2" s="35"/>
      <c r="T2" s="35"/>
      <c r="U2" s="35"/>
      <c r="V2" s="35"/>
    </row>
    <row r="4" spans="1:32" s="18" customFormat="1" ht="15">
      <c r="A4" s="17"/>
      <c r="B4" s="23">
        <v>1994</v>
      </c>
      <c r="C4" s="23">
        <v>1995</v>
      </c>
      <c r="D4" s="23">
        <v>1996</v>
      </c>
      <c r="E4" s="23">
        <v>1997</v>
      </c>
      <c r="F4" s="24">
        <v>1998</v>
      </c>
      <c r="G4" s="23">
        <v>1999</v>
      </c>
      <c r="H4" s="23">
        <v>2000</v>
      </c>
      <c r="I4" s="23">
        <v>2001</v>
      </c>
      <c r="J4" s="23">
        <v>2002</v>
      </c>
      <c r="K4" s="23">
        <v>2003</v>
      </c>
      <c r="L4" s="23">
        <v>2004</v>
      </c>
      <c r="M4" s="24">
        <v>2005</v>
      </c>
      <c r="N4" s="23">
        <v>2006</v>
      </c>
      <c r="O4" s="23">
        <v>2007</v>
      </c>
      <c r="P4" s="24">
        <v>2008</v>
      </c>
      <c r="Q4" s="24">
        <v>2009</v>
      </c>
      <c r="R4" s="24">
        <v>2010</v>
      </c>
      <c r="S4" s="24">
        <v>2011</v>
      </c>
      <c r="T4" s="24">
        <v>2012</v>
      </c>
      <c r="U4" s="24">
        <v>2013</v>
      </c>
      <c r="V4" s="24">
        <v>2014</v>
      </c>
      <c r="W4" s="24">
        <v>2015</v>
      </c>
      <c r="X4" s="24">
        <v>2016</v>
      </c>
      <c r="Y4" s="24">
        <v>2017</v>
      </c>
      <c r="Z4" s="24">
        <v>2018</v>
      </c>
      <c r="AA4" s="24">
        <v>2019</v>
      </c>
      <c r="AB4" s="24">
        <v>2020</v>
      </c>
      <c r="AC4" s="24">
        <v>2021</v>
      </c>
      <c r="AD4" s="24">
        <v>2022</v>
      </c>
      <c r="AE4" s="24">
        <v>2023</v>
      </c>
      <c r="AF4" s="24">
        <v>2024</v>
      </c>
    </row>
    <row r="5" spans="1:32" s="18" customFormat="1" ht="15">
      <c r="A5" s="19"/>
      <c r="B5" s="15"/>
      <c r="C5" s="15"/>
      <c r="D5" s="15"/>
      <c r="E5" s="15"/>
      <c r="F5" s="16"/>
      <c r="G5" s="15"/>
      <c r="H5" s="15"/>
      <c r="I5" s="15"/>
      <c r="J5" s="15"/>
      <c r="K5" s="15"/>
      <c r="L5" s="15"/>
      <c r="M5" s="16"/>
      <c r="N5" s="15"/>
      <c r="O5" s="15"/>
      <c r="P5" s="20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36"/>
      <c r="AF5" s="36" t="s">
        <v>9</v>
      </c>
    </row>
    <row r="6" spans="1:32" s="30" customFormat="1" ht="16.5" customHeight="1">
      <c r="A6" s="25" t="s">
        <v>1</v>
      </c>
      <c r="B6" s="26">
        <f>SUM(B7:B10)</f>
        <v>4053</v>
      </c>
      <c r="C6" s="26">
        <f aca="true" t="shared" si="0" ref="C6:N6">SUM(C7:C10)</f>
        <v>4022</v>
      </c>
      <c r="D6" s="26">
        <f t="shared" si="0"/>
        <v>5448</v>
      </c>
      <c r="E6" s="26">
        <f t="shared" si="0"/>
        <v>7297</v>
      </c>
      <c r="F6" s="27">
        <f t="shared" si="0"/>
        <v>8692</v>
      </c>
      <c r="G6" s="28">
        <f t="shared" si="0"/>
        <v>8973</v>
      </c>
      <c r="H6" s="28">
        <f t="shared" si="0"/>
        <v>13753</v>
      </c>
      <c r="I6" s="29">
        <f t="shared" si="0"/>
        <v>15149</v>
      </c>
      <c r="J6" s="26">
        <f>SUM(J7:J10)</f>
        <v>16392.34</v>
      </c>
      <c r="K6" s="26">
        <f t="shared" si="0"/>
        <v>18513.66</v>
      </c>
      <c r="L6" s="26">
        <f t="shared" si="0"/>
        <v>21410.600000000002</v>
      </c>
      <c r="M6" s="27">
        <f t="shared" si="0"/>
        <v>29658</v>
      </c>
      <c r="N6" s="29">
        <f t="shared" si="0"/>
        <v>35288.37</v>
      </c>
      <c r="O6" s="26">
        <f aca="true" t="shared" si="1" ref="O6:T6">SUM(O7:O10)</f>
        <v>38144.41</v>
      </c>
      <c r="P6" s="26">
        <f t="shared" si="1"/>
        <v>49624.130000000005</v>
      </c>
      <c r="Q6" s="26">
        <f t="shared" si="1"/>
        <v>35571.810000000005</v>
      </c>
      <c r="R6" s="26">
        <f t="shared" si="1"/>
        <v>45078.15</v>
      </c>
      <c r="S6" s="26">
        <f t="shared" si="1"/>
        <v>51605.57</v>
      </c>
      <c r="T6" s="26">
        <f t="shared" si="1"/>
        <v>60253.69</v>
      </c>
      <c r="U6" s="26">
        <f aca="true" t="shared" si="2" ref="U6:Z6">SUM(U7:U10)</f>
        <v>63844.64</v>
      </c>
      <c r="V6" s="26">
        <f t="shared" si="2"/>
        <v>62595.49999999999</v>
      </c>
      <c r="W6" s="26">
        <f t="shared" si="2"/>
        <v>47856.19</v>
      </c>
      <c r="X6" s="26">
        <f t="shared" si="2"/>
        <v>41327.39</v>
      </c>
      <c r="Y6" s="31">
        <f t="shared" si="2"/>
        <v>43712.74</v>
      </c>
      <c r="Z6" s="31">
        <f t="shared" si="2"/>
        <v>43561.14</v>
      </c>
      <c r="AA6" s="31">
        <f aca="true" t="shared" si="3" ref="AA6:AF6">SUM(AA7:AA10)</f>
        <v>44447.81</v>
      </c>
      <c r="AB6" s="31">
        <f t="shared" si="3"/>
        <v>32933.06</v>
      </c>
      <c r="AC6" s="31">
        <f t="shared" si="3"/>
        <v>35562.11</v>
      </c>
      <c r="AD6" s="31">
        <f t="shared" si="3"/>
        <v>39748.28</v>
      </c>
      <c r="AE6" s="31">
        <f t="shared" si="3"/>
        <v>51239.18</v>
      </c>
      <c r="AF6" s="31">
        <f t="shared" si="3"/>
        <v>10560.67</v>
      </c>
    </row>
    <row r="7" spans="1:32" ht="16.5" customHeight="1">
      <c r="A7" s="2" t="s">
        <v>2</v>
      </c>
      <c r="B7" s="4">
        <v>395</v>
      </c>
      <c r="C7" s="4">
        <v>350</v>
      </c>
      <c r="D7" s="4">
        <v>508</v>
      </c>
      <c r="E7" s="4">
        <v>550</v>
      </c>
      <c r="F7" s="4">
        <v>609</v>
      </c>
      <c r="G7" s="4">
        <v>933</v>
      </c>
      <c r="H7" s="3">
        <v>2832</v>
      </c>
      <c r="I7" s="3">
        <v>2957</v>
      </c>
      <c r="J7" s="3">
        <v>3633.97</v>
      </c>
      <c r="K7" s="3">
        <v>5166.36</v>
      </c>
      <c r="L7" s="3">
        <v>6284.48</v>
      </c>
      <c r="M7" s="5">
        <v>11241.15</v>
      </c>
      <c r="N7" s="5">
        <v>13931.75</v>
      </c>
      <c r="O7" s="5">
        <v>14043.12</v>
      </c>
      <c r="P7" s="5">
        <v>18452.97</v>
      </c>
      <c r="Q7" s="5">
        <v>10551.28</v>
      </c>
      <c r="R7" s="5">
        <v>16070.93</v>
      </c>
      <c r="S7" s="5">
        <v>19060.56</v>
      </c>
      <c r="T7" s="5">
        <v>18947.95</v>
      </c>
      <c r="U7" s="5">
        <v>19349.92</v>
      </c>
      <c r="V7" s="5">
        <v>16988.39</v>
      </c>
      <c r="W7" s="5">
        <v>10196.96</v>
      </c>
      <c r="X7" s="5">
        <v>9068.97</v>
      </c>
      <c r="Y7" s="6">
        <v>10586.51</v>
      </c>
      <c r="Z7" s="6">
        <v>11392.09</v>
      </c>
      <c r="AA7" s="6">
        <v>10298.28</v>
      </c>
      <c r="AB7" s="6">
        <v>6217.33</v>
      </c>
      <c r="AC7" s="6">
        <v>8341.52</v>
      </c>
      <c r="AD7" s="6">
        <v>11000.9</v>
      </c>
      <c r="AE7" s="6">
        <v>9565.31</v>
      </c>
      <c r="AF7" s="6">
        <v>1261.77</v>
      </c>
    </row>
    <row r="8" spans="1:32" ht="16.5" customHeight="1">
      <c r="A8" s="2" t="s">
        <v>3</v>
      </c>
      <c r="B8" s="4">
        <v>1033</v>
      </c>
      <c r="C8" s="4">
        <v>834</v>
      </c>
      <c r="D8" s="4">
        <v>1327</v>
      </c>
      <c r="E8" s="3">
        <v>1373</v>
      </c>
      <c r="F8" s="3">
        <v>1494</v>
      </c>
      <c r="G8" s="3">
        <v>1624</v>
      </c>
      <c r="H8" s="3">
        <v>2770</v>
      </c>
      <c r="I8" s="3">
        <v>2626</v>
      </c>
      <c r="J8" s="3">
        <v>2299.66</v>
      </c>
      <c r="K8" s="3">
        <v>2854.66</v>
      </c>
      <c r="L8" s="3">
        <v>3947.66</v>
      </c>
      <c r="M8" s="6">
        <v>5636.54</v>
      </c>
      <c r="N8" s="6">
        <v>6798.98</v>
      </c>
      <c r="O8" s="6">
        <v>7029.17</v>
      </c>
      <c r="P8" s="6">
        <v>10581.98</v>
      </c>
      <c r="Q8" s="6">
        <v>6486.1</v>
      </c>
      <c r="R8" s="6">
        <v>8024.64</v>
      </c>
      <c r="S8" s="6">
        <v>10765.29</v>
      </c>
      <c r="T8" s="6">
        <v>10924.63</v>
      </c>
      <c r="U8" s="6">
        <v>12929.02</v>
      </c>
      <c r="V8" s="6">
        <v>13054.47</v>
      </c>
      <c r="W8" s="6">
        <v>7354.06</v>
      </c>
      <c r="X8" s="6">
        <v>6293.38</v>
      </c>
      <c r="Y8" s="6">
        <v>7264.91</v>
      </c>
      <c r="Z8" s="6">
        <v>7814.8</v>
      </c>
      <c r="AA8" s="6">
        <v>7655.58</v>
      </c>
      <c r="AB8" s="6">
        <v>4162.65</v>
      </c>
      <c r="AC8" s="6">
        <v>6826.45</v>
      </c>
      <c r="AD8" s="6">
        <v>9146.6</v>
      </c>
      <c r="AE8" s="6">
        <v>13767.94</v>
      </c>
      <c r="AF8" s="6">
        <v>2884.79</v>
      </c>
    </row>
    <row r="9" spans="1:32" ht="16.5" customHeight="1">
      <c r="A9" s="2" t="s">
        <v>4</v>
      </c>
      <c r="B9" s="3">
        <v>2283</v>
      </c>
      <c r="C9" s="3">
        <v>2470</v>
      </c>
      <c r="D9" s="3">
        <v>3179</v>
      </c>
      <c r="E9" s="3">
        <v>4905</v>
      </c>
      <c r="F9" s="3">
        <v>6189</v>
      </c>
      <c r="G9" s="3">
        <v>6051</v>
      </c>
      <c r="H9" s="3">
        <v>7795</v>
      </c>
      <c r="I9" s="3">
        <v>9174</v>
      </c>
      <c r="J9" s="3">
        <v>10067.27</v>
      </c>
      <c r="K9" s="3">
        <v>10116.03</v>
      </c>
      <c r="L9" s="3">
        <v>10777.69</v>
      </c>
      <c r="M9" s="6">
        <v>12362.75</v>
      </c>
      <c r="N9" s="6">
        <v>14176.23</v>
      </c>
      <c r="O9" s="6">
        <v>16707.34</v>
      </c>
      <c r="P9" s="6">
        <v>20227.27</v>
      </c>
      <c r="Q9" s="6">
        <v>18183.11</v>
      </c>
      <c r="R9" s="6">
        <v>20617.42</v>
      </c>
      <c r="S9" s="6">
        <v>21353.18</v>
      </c>
      <c r="T9" s="6">
        <v>30019.78</v>
      </c>
      <c r="U9" s="6">
        <v>31203.48</v>
      </c>
      <c r="V9" s="6">
        <v>32193.01</v>
      </c>
      <c r="W9" s="6">
        <v>30002.16</v>
      </c>
      <c r="X9" s="6">
        <v>25625.47</v>
      </c>
      <c r="Y9" s="10">
        <v>25536.15</v>
      </c>
      <c r="Z9" s="10">
        <v>24057.21</v>
      </c>
      <c r="AA9" s="10">
        <v>26212.39</v>
      </c>
      <c r="AB9" s="10">
        <v>22288.07</v>
      </c>
      <c r="AC9" s="10">
        <v>20109.71</v>
      </c>
      <c r="AD9" s="10">
        <v>19327.95</v>
      </c>
      <c r="AE9" s="10">
        <v>27649.71</v>
      </c>
      <c r="AF9" s="10">
        <v>6372.32</v>
      </c>
    </row>
    <row r="10" spans="1:32" ht="16.5" customHeight="1">
      <c r="A10" s="2" t="s">
        <v>6</v>
      </c>
      <c r="B10" s="8">
        <v>342</v>
      </c>
      <c r="C10" s="8">
        <v>368</v>
      </c>
      <c r="D10" s="8">
        <v>434</v>
      </c>
      <c r="E10" s="8">
        <v>469</v>
      </c>
      <c r="F10" s="8">
        <v>400</v>
      </c>
      <c r="G10" s="8">
        <v>365</v>
      </c>
      <c r="H10" s="8">
        <v>356</v>
      </c>
      <c r="I10" s="8">
        <v>392</v>
      </c>
      <c r="J10" s="8">
        <v>391.44</v>
      </c>
      <c r="K10" s="8">
        <v>376.61</v>
      </c>
      <c r="L10" s="8">
        <v>400.77</v>
      </c>
      <c r="M10" s="10">
        <v>417.56</v>
      </c>
      <c r="N10" s="10">
        <v>381.41</v>
      </c>
      <c r="O10" s="10">
        <v>364.78</v>
      </c>
      <c r="P10" s="10">
        <v>361.91</v>
      </c>
      <c r="Q10" s="10">
        <v>351.32</v>
      </c>
      <c r="R10" s="10">
        <v>365.16</v>
      </c>
      <c r="S10" s="10">
        <v>426.54</v>
      </c>
      <c r="T10" s="10">
        <v>361.33</v>
      </c>
      <c r="U10" s="10">
        <v>362.22</v>
      </c>
      <c r="V10" s="10">
        <v>359.63</v>
      </c>
      <c r="W10" s="10">
        <v>303.01</v>
      </c>
      <c r="X10" s="10">
        <v>339.57</v>
      </c>
      <c r="Y10" s="5">
        <v>325.17</v>
      </c>
      <c r="Z10" s="5">
        <v>297.04</v>
      </c>
      <c r="AA10" s="5">
        <v>281.56</v>
      </c>
      <c r="AB10" s="5">
        <v>265.01</v>
      </c>
      <c r="AC10" s="5">
        <v>284.43</v>
      </c>
      <c r="AD10" s="5">
        <v>272.83</v>
      </c>
      <c r="AE10" s="5">
        <v>256.22</v>
      </c>
      <c r="AF10" s="5">
        <v>41.79</v>
      </c>
    </row>
    <row r="11" spans="18:23" ht="12.75">
      <c r="R11" s="22"/>
      <c r="S11" s="22"/>
      <c r="T11" s="22"/>
      <c r="U11" s="22"/>
      <c r="V11" s="22"/>
      <c r="W11" s="22"/>
    </row>
    <row r="12" s="32" customFormat="1" ht="18">
      <c r="AA12" s="33"/>
    </row>
    <row r="13" spans="1:20" ht="22.5">
      <c r="A13" s="37" t="s">
        <v>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5" spans="1:32" s="18" customFormat="1" ht="15">
      <c r="A15" s="17"/>
      <c r="B15" s="23">
        <f aca="true" t="shared" si="4" ref="B15:Q15">B4</f>
        <v>1994</v>
      </c>
      <c r="C15" s="23">
        <f t="shared" si="4"/>
        <v>1995</v>
      </c>
      <c r="D15" s="23">
        <f t="shared" si="4"/>
        <v>1996</v>
      </c>
      <c r="E15" s="23">
        <f t="shared" si="4"/>
        <v>1997</v>
      </c>
      <c r="F15" s="23">
        <f t="shared" si="4"/>
        <v>1998</v>
      </c>
      <c r="G15" s="23">
        <f t="shared" si="4"/>
        <v>1999</v>
      </c>
      <c r="H15" s="23">
        <f t="shared" si="4"/>
        <v>2000</v>
      </c>
      <c r="I15" s="23">
        <f t="shared" si="4"/>
        <v>2001</v>
      </c>
      <c r="J15" s="23">
        <f t="shared" si="4"/>
        <v>2002</v>
      </c>
      <c r="K15" s="23">
        <f t="shared" si="4"/>
        <v>2003</v>
      </c>
      <c r="L15" s="23">
        <f t="shared" si="4"/>
        <v>2004</v>
      </c>
      <c r="M15" s="23">
        <f t="shared" si="4"/>
        <v>2005</v>
      </c>
      <c r="N15" s="23">
        <f t="shared" si="4"/>
        <v>2006</v>
      </c>
      <c r="O15" s="23">
        <f t="shared" si="4"/>
        <v>2007</v>
      </c>
      <c r="P15" s="23">
        <f t="shared" si="4"/>
        <v>2008</v>
      </c>
      <c r="Q15" s="23">
        <f t="shared" si="4"/>
        <v>2009</v>
      </c>
      <c r="R15" s="23">
        <f aca="true" t="shared" si="5" ref="R15:W15">R4</f>
        <v>2010</v>
      </c>
      <c r="S15" s="23">
        <f t="shared" si="5"/>
        <v>2011</v>
      </c>
      <c r="T15" s="23">
        <f t="shared" si="5"/>
        <v>2012</v>
      </c>
      <c r="U15" s="23">
        <f t="shared" si="5"/>
        <v>2013</v>
      </c>
      <c r="V15" s="23">
        <f t="shared" si="5"/>
        <v>2014</v>
      </c>
      <c r="W15" s="23">
        <f t="shared" si="5"/>
        <v>2015</v>
      </c>
      <c r="X15" s="23">
        <f aca="true" t="shared" si="6" ref="X15:AC15">X4</f>
        <v>2016</v>
      </c>
      <c r="Y15" s="23">
        <f t="shared" si="6"/>
        <v>2017</v>
      </c>
      <c r="Z15" s="23">
        <f t="shared" si="6"/>
        <v>2018</v>
      </c>
      <c r="AA15" s="23">
        <f t="shared" si="6"/>
        <v>2019</v>
      </c>
      <c r="AB15" s="23">
        <f t="shared" si="6"/>
        <v>2020</v>
      </c>
      <c r="AC15" s="23">
        <f t="shared" si="6"/>
        <v>2021</v>
      </c>
      <c r="AD15" s="23">
        <f>AD4</f>
        <v>2022</v>
      </c>
      <c r="AE15" s="23">
        <f>AE4</f>
        <v>2023</v>
      </c>
      <c r="AF15" s="23">
        <f>AF4</f>
        <v>2024</v>
      </c>
    </row>
    <row r="16" spans="1:32" s="18" customFormat="1" ht="15">
      <c r="A16" s="19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0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 t="str">
        <f>AF5</f>
        <v>Jan- Feb</v>
      </c>
    </row>
    <row r="17" spans="1:32" ht="15.75" customHeight="1">
      <c r="A17" s="13" t="s">
        <v>8</v>
      </c>
      <c r="B17" s="14">
        <f aca="true" t="shared" si="7" ref="B17:L17">SUM(B18:B21)</f>
        <v>100</v>
      </c>
      <c r="C17" s="14">
        <f t="shared" si="7"/>
        <v>100</v>
      </c>
      <c r="D17" s="14">
        <f t="shared" si="7"/>
        <v>100</v>
      </c>
      <c r="E17" s="14">
        <f t="shared" si="7"/>
        <v>99.99999999999999</v>
      </c>
      <c r="F17" s="14">
        <f t="shared" si="7"/>
        <v>100</v>
      </c>
      <c r="G17" s="14">
        <f t="shared" si="7"/>
        <v>100</v>
      </c>
      <c r="H17" s="14">
        <f t="shared" si="7"/>
        <v>99.99999999999999</v>
      </c>
      <c r="I17" s="14">
        <f t="shared" si="7"/>
        <v>99.99999999999999</v>
      </c>
      <c r="J17" s="14">
        <f t="shared" si="7"/>
        <v>100</v>
      </c>
      <c r="K17" s="14">
        <f t="shared" si="7"/>
        <v>100</v>
      </c>
      <c r="L17" s="14">
        <f t="shared" si="7"/>
        <v>99.99999999999999</v>
      </c>
      <c r="M17" s="14">
        <f aca="true" t="shared" si="8" ref="M17:R17">SUM(M18:M21)</f>
        <v>100</v>
      </c>
      <c r="N17" s="14">
        <f t="shared" si="8"/>
        <v>99.99999999999999</v>
      </c>
      <c r="O17" s="14">
        <f t="shared" si="8"/>
        <v>100</v>
      </c>
      <c r="P17" s="14">
        <f t="shared" si="8"/>
        <v>100</v>
      </c>
      <c r="Q17" s="14">
        <f t="shared" si="8"/>
        <v>99.99999999999999</v>
      </c>
      <c r="R17" s="14">
        <f t="shared" si="8"/>
        <v>99.99999999999999</v>
      </c>
      <c r="S17" s="14">
        <f aca="true" t="shared" si="9" ref="S17:X17">SUM(S18:S21)</f>
        <v>100</v>
      </c>
      <c r="T17" s="14">
        <f t="shared" si="9"/>
        <v>99.99999999999999</v>
      </c>
      <c r="U17" s="14">
        <f t="shared" si="9"/>
        <v>99.99999999999999</v>
      </c>
      <c r="V17" s="14">
        <f t="shared" si="9"/>
        <v>100.00000000000001</v>
      </c>
      <c r="W17" s="14">
        <f t="shared" si="9"/>
        <v>99.99999999999999</v>
      </c>
      <c r="X17" s="14">
        <f t="shared" si="9"/>
        <v>99.99999999999999</v>
      </c>
      <c r="Y17" s="14">
        <f aca="true" t="shared" si="10" ref="Y17:AF17">SUM(Y18:Y21)</f>
        <v>100</v>
      </c>
      <c r="Z17" s="14">
        <f t="shared" si="10"/>
        <v>100.00000000000001</v>
      </c>
      <c r="AA17" s="14">
        <f t="shared" si="10"/>
        <v>100.00000000000001</v>
      </c>
      <c r="AB17" s="14">
        <f t="shared" si="10"/>
        <v>100</v>
      </c>
      <c r="AC17" s="14">
        <f t="shared" si="10"/>
        <v>100</v>
      </c>
      <c r="AD17" s="14">
        <f>SUM(AD18:AD21)</f>
        <v>100</v>
      </c>
      <c r="AE17" s="14">
        <f>SUM(AE18:AE21)</f>
        <v>99.99999999999999</v>
      </c>
      <c r="AF17" s="14">
        <f t="shared" si="10"/>
        <v>99.99999999999999</v>
      </c>
    </row>
    <row r="18" spans="1:32" ht="15.75" customHeight="1">
      <c r="A18" s="2" t="s">
        <v>2</v>
      </c>
      <c r="B18" s="3">
        <f>(B7/B$6)*100</f>
        <v>9.745867258820628</v>
      </c>
      <c r="C18" s="3">
        <f aca="true" t="shared" si="11" ref="C18:T21">(C7/C$6)*100</f>
        <v>8.70213823968175</v>
      </c>
      <c r="D18" s="3">
        <f t="shared" si="11"/>
        <v>9.32452276064611</v>
      </c>
      <c r="E18" s="3">
        <f t="shared" si="11"/>
        <v>7.537344114019461</v>
      </c>
      <c r="F18" s="3">
        <f t="shared" si="11"/>
        <v>7.006442705936493</v>
      </c>
      <c r="G18" s="3">
        <f t="shared" si="11"/>
        <v>10.397860247408893</v>
      </c>
      <c r="H18" s="3">
        <f t="shared" si="11"/>
        <v>20.59187086453865</v>
      </c>
      <c r="I18" s="3">
        <f t="shared" si="11"/>
        <v>19.519440227077695</v>
      </c>
      <c r="J18" s="3">
        <f t="shared" si="11"/>
        <v>22.168708067304603</v>
      </c>
      <c r="K18" s="3">
        <f t="shared" si="11"/>
        <v>27.905665330356072</v>
      </c>
      <c r="L18" s="3">
        <f t="shared" si="11"/>
        <v>29.352190036710784</v>
      </c>
      <c r="M18" s="3">
        <f t="shared" si="11"/>
        <v>37.902589520534086</v>
      </c>
      <c r="N18" s="3">
        <f t="shared" si="11"/>
        <v>39.47972093922162</v>
      </c>
      <c r="O18" s="3">
        <f t="shared" si="11"/>
        <v>36.815669714120624</v>
      </c>
      <c r="P18" s="3">
        <f t="shared" si="11"/>
        <v>37.18547811316793</v>
      </c>
      <c r="Q18" s="3">
        <f t="shared" si="11"/>
        <v>29.661914870230106</v>
      </c>
      <c r="R18" s="3">
        <f t="shared" si="11"/>
        <v>35.65126341697696</v>
      </c>
      <c r="S18" s="3">
        <f aca="true" t="shared" si="12" ref="S18:X18">(S7/S$6)*100</f>
        <v>36.935082782730625</v>
      </c>
      <c r="T18" s="3">
        <f t="shared" si="12"/>
        <v>31.446953705241953</v>
      </c>
      <c r="U18" s="3">
        <f t="shared" si="12"/>
        <v>30.307822238483915</v>
      </c>
      <c r="V18" s="3">
        <f t="shared" si="12"/>
        <v>27.139954150058713</v>
      </c>
      <c r="W18" s="3">
        <f t="shared" si="12"/>
        <v>21.30750483897694</v>
      </c>
      <c r="X18" s="3">
        <f t="shared" si="12"/>
        <v>21.944211816908833</v>
      </c>
      <c r="Y18" s="3">
        <f aca="true" t="shared" si="13" ref="Y18:Z21">(Y7/Y$6)*100</f>
        <v>24.218362884596118</v>
      </c>
      <c r="Z18" s="3">
        <f t="shared" si="13"/>
        <v>26.151955619159644</v>
      </c>
      <c r="AA18" s="3">
        <f aca="true" t="shared" si="14" ref="AA18:AB21">(AA7/AA$6)*100</f>
        <v>23.16937549904034</v>
      </c>
      <c r="AB18" s="3">
        <f t="shared" si="14"/>
        <v>18.87868907414009</v>
      </c>
      <c r="AC18" s="3">
        <f aca="true" t="shared" si="15" ref="AC18:AF21">(AC7/AC$6)*100</f>
        <v>23.456200995947654</v>
      </c>
      <c r="AD18" s="3">
        <f t="shared" si="15"/>
        <v>27.67641769656448</v>
      </c>
      <c r="AE18" s="3">
        <f t="shared" si="15"/>
        <v>18.66796072848941</v>
      </c>
      <c r="AF18" s="3">
        <f t="shared" si="15"/>
        <v>11.947821492386373</v>
      </c>
    </row>
    <row r="19" spans="1:32" ht="15.75" customHeight="1">
      <c r="A19" s="2" t="s">
        <v>3</v>
      </c>
      <c r="B19" s="3">
        <f>(B8/B$6)*100</f>
        <v>25.48729336294103</v>
      </c>
      <c r="C19" s="3">
        <f aca="true" t="shared" si="16" ref="C19:Q19">(C8/C$6)*100</f>
        <v>20.735952262555944</v>
      </c>
      <c r="D19" s="3">
        <f t="shared" si="16"/>
        <v>24.357562408223203</v>
      </c>
      <c r="E19" s="3">
        <f t="shared" si="16"/>
        <v>18.81595176099767</v>
      </c>
      <c r="F19" s="3">
        <f t="shared" si="16"/>
        <v>17.18821905200184</v>
      </c>
      <c r="G19" s="3">
        <f t="shared" si="16"/>
        <v>18.098740666443774</v>
      </c>
      <c r="H19" s="3">
        <f t="shared" si="16"/>
        <v>20.14106013233476</v>
      </c>
      <c r="I19" s="3">
        <f t="shared" si="16"/>
        <v>17.334477523268863</v>
      </c>
      <c r="J19" s="3">
        <f t="shared" si="16"/>
        <v>14.028869581768069</v>
      </c>
      <c r="K19" s="3">
        <f t="shared" si="16"/>
        <v>15.419209383773927</v>
      </c>
      <c r="L19" s="3">
        <f t="shared" si="16"/>
        <v>18.437876565813195</v>
      </c>
      <c r="M19" s="3">
        <f t="shared" si="16"/>
        <v>19.005125092723716</v>
      </c>
      <c r="N19" s="3">
        <f t="shared" si="16"/>
        <v>19.26691428365776</v>
      </c>
      <c r="O19" s="3">
        <f t="shared" si="16"/>
        <v>18.427785355704806</v>
      </c>
      <c r="P19" s="3">
        <f t="shared" si="16"/>
        <v>21.32426301478736</v>
      </c>
      <c r="Q19" s="3">
        <f t="shared" si="16"/>
        <v>18.233820544976485</v>
      </c>
      <c r="R19" s="3">
        <f t="shared" si="11"/>
        <v>17.801617856988365</v>
      </c>
      <c r="S19" s="3">
        <f>(S8/S$6)*100</f>
        <v>20.86071329122031</v>
      </c>
      <c r="T19" s="3">
        <f t="shared" si="11"/>
        <v>18.13105554199253</v>
      </c>
      <c r="U19" s="3">
        <f aca="true" t="shared" si="17" ref="U19:V21">(U8/U$6)*100</f>
        <v>20.2507524515762</v>
      </c>
      <c r="V19" s="3">
        <f t="shared" si="17"/>
        <v>20.855285124330024</v>
      </c>
      <c r="W19" s="3">
        <f aca="true" t="shared" si="18" ref="W19:X21">(W8/W$6)*100</f>
        <v>15.366998501134335</v>
      </c>
      <c r="X19" s="3">
        <f t="shared" si="18"/>
        <v>15.228109009545484</v>
      </c>
      <c r="Y19" s="3">
        <f t="shared" si="13"/>
        <v>16.6196628259862</v>
      </c>
      <c r="Z19" s="3">
        <f t="shared" si="13"/>
        <v>17.939842713023584</v>
      </c>
      <c r="AA19" s="3">
        <f t="shared" si="14"/>
        <v>17.22375073147586</v>
      </c>
      <c r="AB19" s="3">
        <f t="shared" si="14"/>
        <v>12.639730410717984</v>
      </c>
      <c r="AC19" s="3">
        <f t="shared" si="15"/>
        <v>19.19585198965978</v>
      </c>
      <c r="AD19" s="3">
        <f t="shared" si="15"/>
        <v>23.01131017493084</v>
      </c>
      <c r="AE19" s="3">
        <f t="shared" si="15"/>
        <v>26.869946006161694</v>
      </c>
      <c r="AF19" s="3">
        <f t="shared" si="15"/>
        <v>27.316353981328835</v>
      </c>
    </row>
    <row r="20" spans="1:32" ht="15.75" customHeight="1">
      <c r="A20" s="2" t="s">
        <v>4</v>
      </c>
      <c r="B20" s="3">
        <f>(B9/B$6)*100</f>
        <v>56.32864544781643</v>
      </c>
      <c r="C20" s="3">
        <f t="shared" si="11"/>
        <v>61.41223272003978</v>
      </c>
      <c r="D20" s="3">
        <f t="shared" si="11"/>
        <v>58.35168869309838</v>
      </c>
      <c r="E20" s="3">
        <f t="shared" si="11"/>
        <v>67.21940523502809</v>
      </c>
      <c r="F20" s="3">
        <f t="shared" si="11"/>
        <v>71.20340543028072</v>
      </c>
      <c r="G20" s="3">
        <f t="shared" si="11"/>
        <v>67.43564025409562</v>
      </c>
      <c r="H20" s="3">
        <f t="shared" si="11"/>
        <v>56.678542863375256</v>
      </c>
      <c r="I20" s="3">
        <f t="shared" si="11"/>
        <v>60.558452703148724</v>
      </c>
      <c r="J20" s="3">
        <f t="shared" si="11"/>
        <v>61.41447773777264</v>
      </c>
      <c r="K20" s="3">
        <f t="shared" si="11"/>
        <v>54.640897585890635</v>
      </c>
      <c r="L20" s="3">
        <f t="shared" si="11"/>
        <v>50.338103556182446</v>
      </c>
      <c r="M20" s="3">
        <f t="shared" si="11"/>
        <v>41.68436846719266</v>
      </c>
      <c r="N20" s="3">
        <f t="shared" si="11"/>
        <v>40.172527096037584</v>
      </c>
      <c r="O20" s="3">
        <f t="shared" si="11"/>
        <v>43.80023180329699</v>
      </c>
      <c r="P20" s="3">
        <f t="shared" si="11"/>
        <v>40.76095641374468</v>
      </c>
      <c r="Q20" s="3">
        <f t="shared" si="11"/>
        <v>51.116628588761714</v>
      </c>
      <c r="R20" s="3">
        <f t="shared" si="11"/>
        <v>45.737058863329565</v>
      </c>
      <c r="S20" s="3">
        <f>(S9/S$6)*100</f>
        <v>41.37766524039944</v>
      </c>
      <c r="T20" s="3">
        <f t="shared" si="11"/>
        <v>49.82230963779977</v>
      </c>
      <c r="U20" s="3">
        <f t="shared" si="17"/>
        <v>48.87407932756767</v>
      </c>
      <c r="V20" s="3">
        <f t="shared" si="17"/>
        <v>51.43023060763154</v>
      </c>
      <c r="W20" s="3">
        <f t="shared" si="18"/>
        <v>62.69232882935311</v>
      </c>
      <c r="X20" s="3">
        <f t="shared" si="18"/>
        <v>62.00602070442871</v>
      </c>
      <c r="Y20" s="3">
        <f t="shared" si="13"/>
        <v>58.41809504506009</v>
      </c>
      <c r="Z20" s="3">
        <f t="shared" si="13"/>
        <v>55.22630950429672</v>
      </c>
      <c r="AA20" s="3">
        <f t="shared" si="14"/>
        <v>58.97341173839611</v>
      </c>
      <c r="AB20" s="3">
        <f t="shared" si="14"/>
        <v>67.67688760169872</v>
      </c>
      <c r="AC20" s="3">
        <f t="shared" si="15"/>
        <v>56.54813507972389</v>
      </c>
      <c r="AD20" s="3">
        <f t="shared" si="15"/>
        <v>48.625877648039115</v>
      </c>
      <c r="AE20" s="3">
        <f t="shared" si="15"/>
        <v>53.96204623102867</v>
      </c>
      <c r="AF20" s="3">
        <f t="shared" si="15"/>
        <v>60.340110996745466</v>
      </c>
    </row>
    <row r="21" spans="1:32" s="9" customFormat="1" ht="15.75" customHeight="1">
      <c r="A21" s="7" t="s">
        <v>6</v>
      </c>
      <c r="B21" s="3">
        <f>(B10/B$6)*100</f>
        <v>8.43819393042191</v>
      </c>
      <c r="C21" s="3">
        <f t="shared" si="11"/>
        <v>9.149676777722526</v>
      </c>
      <c r="D21" s="3">
        <f t="shared" si="11"/>
        <v>7.9662261380323045</v>
      </c>
      <c r="E21" s="3">
        <f t="shared" si="11"/>
        <v>6.427298889954776</v>
      </c>
      <c r="F21" s="3">
        <f t="shared" si="11"/>
        <v>4.601932811780948</v>
      </c>
      <c r="G21" s="3">
        <f t="shared" si="11"/>
        <v>4.067758832051711</v>
      </c>
      <c r="H21" s="3">
        <f t="shared" si="11"/>
        <v>2.588526139751327</v>
      </c>
      <c r="I21" s="3">
        <f t="shared" si="11"/>
        <v>2.58762954650472</v>
      </c>
      <c r="J21" s="3">
        <f t="shared" si="11"/>
        <v>2.387944613154681</v>
      </c>
      <c r="K21" s="3">
        <f t="shared" si="11"/>
        <v>2.034227699979367</v>
      </c>
      <c r="L21" s="3">
        <f t="shared" si="11"/>
        <v>1.8718298412935646</v>
      </c>
      <c r="M21" s="3">
        <f t="shared" si="11"/>
        <v>1.4079169195495314</v>
      </c>
      <c r="N21" s="3">
        <f t="shared" si="11"/>
        <v>1.0808376810830311</v>
      </c>
      <c r="O21" s="3">
        <f t="shared" si="11"/>
        <v>0.9563131268775684</v>
      </c>
      <c r="P21" s="3">
        <f t="shared" si="11"/>
        <v>0.7293024583000246</v>
      </c>
      <c r="Q21" s="3">
        <f t="shared" si="11"/>
        <v>0.987635996031689</v>
      </c>
      <c r="R21" s="3">
        <f t="shared" si="11"/>
        <v>0.8100598627051021</v>
      </c>
      <c r="S21" s="3">
        <f>(S10/S$6)*100</f>
        <v>0.8265386856496306</v>
      </c>
      <c r="T21" s="3">
        <f t="shared" si="11"/>
        <v>0.5996811149657391</v>
      </c>
      <c r="U21" s="3">
        <f t="shared" si="17"/>
        <v>0.5673459823722086</v>
      </c>
      <c r="V21" s="3">
        <f t="shared" si="17"/>
        <v>0.5745301179797271</v>
      </c>
      <c r="W21" s="3">
        <f t="shared" si="18"/>
        <v>0.6331678305356109</v>
      </c>
      <c r="X21" s="3">
        <f t="shared" si="18"/>
        <v>0.8216584691169706</v>
      </c>
      <c r="Y21" s="3">
        <f t="shared" si="13"/>
        <v>0.7438792443575947</v>
      </c>
      <c r="Z21" s="3">
        <f t="shared" si="13"/>
        <v>0.6818921635200549</v>
      </c>
      <c r="AA21" s="3">
        <f t="shared" si="14"/>
        <v>0.6334620310876959</v>
      </c>
      <c r="AB21" s="3">
        <f t="shared" si="14"/>
        <v>0.8046929134432088</v>
      </c>
      <c r="AC21" s="3">
        <f t="shared" si="15"/>
        <v>0.7998119346686684</v>
      </c>
      <c r="AD21" s="3">
        <f t="shared" si="15"/>
        <v>0.6863944804655698</v>
      </c>
      <c r="AE21" s="3">
        <f t="shared" si="15"/>
        <v>0.5000470343202214</v>
      </c>
      <c r="AF21" s="3">
        <f t="shared" si="15"/>
        <v>0.39571352953931893</v>
      </c>
    </row>
    <row r="23" ht="12.75">
      <c r="A23" s="11"/>
    </row>
  </sheetData>
  <sheetProtection/>
  <mergeCells count="1">
    <mergeCell ref="A13:T13"/>
  </mergeCells>
  <printOptions/>
  <pageMargins left="0" right="0" top="1" bottom="1" header="0.5" footer="0.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supit</dc:creator>
  <cp:keywords/>
  <dc:description/>
  <cp:lastModifiedBy>Bubpha Kunathai</cp:lastModifiedBy>
  <cp:lastPrinted>2023-04-18T02:47:08Z</cp:lastPrinted>
  <dcterms:created xsi:type="dcterms:W3CDTF">2006-10-25T06:59:46Z</dcterms:created>
  <dcterms:modified xsi:type="dcterms:W3CDTF">2024-04-11T03:52:52Z</dcterms:modified>
  <cp:category/>
  <cp:version/>
  <cp:contentType/>
  <cp:contentStatus/>
</cp:coreProperties>
</file>